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Položky!$A$1:$G$24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BE22" i="3" l="1"/>
  <c r="BD22" i="3"/>
  <c r="BC22" i="3"/>
  <c r="BB22" i="3"/>
  <c r="BA22" i="3"/>
  <c r="G22" i="3"/>
  <c r="BE20" i="3"/>
  <c r="BD20" i="3"/>
  <c r="BC20" i="3"/>
  <c r="BB20" i="3"/>
  <c r="BA20" i="3"/>
  <c r="G20" i="3"/>
  <c r="BE18" i="3"/>
  <c r="BD18" i="3"/>
  <c r="BC18" i="3"/>
  <c r="BB18" i="3"/>
  <c r="BA18" i="3"/>
  <c r="G18" i="3"/>
  <c r="BE16" i="3"/>
  <c r="BD16" i="3"/>
  <c r="BC16" i="3"/>
  <c r="BB16" i="3"/>
  <c r="BA16" i="3"/>
  <c r="G16" i="3"/>
  <c r="BE14" i="3"/>
  <c r="BD14" i="3"/>
  <c r="BC14" i="3"/>
  <c r="BB14" i="3"/>
  <c r="BA14" i="3"/>
  <c r="G14" i="3"/>
  <c r="BE12" i="3"/>
  <c r="BD12" i="3"/>
  <c r="BC12" i="3"/>
  <c r="BB12" i="3"/>
  <c r="BA12" i="3"/>
  <c r="G12" i="3"/>
  <c r="BE10" i="3"/>
  <c r="BD10" i="3"/>
  <c r="BC10" i="3"/>
  <c r="BB10" i="3"/>
  <c r="BA10" i="3"/>
  <c r="G10" i="3"/>
  <c r="BE8" i="3"/>
  <c r="BE24" i="3" s="1"/>
  <c r="I7" i="2" s="1"/>
  <c r="I8" i="2" s="1"/>
  <c r="C21" i="1" s="1"/>
  <c r="BD8" i="3"/>
  <c r="BC8" i="3"/>
  <c r="BC24" i="3" s="1"/>
  <c r="G7" i="2" s="1"/>
  <c r="G8" i="2" s="1"/>
  <c r="C18" i="1" s="1"/>
  <c r="BB8" i="3"/>
  <c r="BA8" i="3"/>
  <c r="BA24" i="3" s="1"/>
  <c r="E7" i="2" s="1"/>
  <c r="E8" i="2" s="1"/>
  <c r="G8" i="3"/>
  <c r="B7" i="2"/>
  <c r="A7" i="2"/>
  <c r="BD24" i="3"/>
  <c r="H7" i="2" s="1"/>
  <c r="H8" i="2" s="1"/>
  <c r="C17" i="1" s="1"/>
  <c r="BB24" i="3"/>
  <c r="F7" i="2" s="1"/>
  <c r="F8" i="2" s="1"/>
  <c r="C16" i="1" s="1"/>
  <c r="G24" i="3"/>
  <c r="C24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<sst xmlns="http://schemas.openxmlformats.org/spreadsheetml/2006/main" count="137" uniqueCount="102">
  <si>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</si>
  <si>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</si>
  <si>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</si>
  <si>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</si>
  <si>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</si>
  <si>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</si>
  <si>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</si>
  <si>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</si>
  <si>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</si>
  <si>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</si>
  <si>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</si>
  <si>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</si>
  <si>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</si>
  <si>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</si>
  <si>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</si>
  <si>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</si>
  <si>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</si>
  <si>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</si>
  <si>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</si>
  <si>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</si>
  <si>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</si>
  <si>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</si>
  <si>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</si>
  <si>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</si>
  <si>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</si>
  <si>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</si>
  <si>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</si>
  <si>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</si>
  <si>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</si>
  <si>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</si>
  <si>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</si>
  <si>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</si>
  <si>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</si>
  <si>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</si>
  <si>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</si>
  <si>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</si>
  <si>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</si>
  <si>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</si>
  <si>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</si>
  <si>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</si>
  <si>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</si>
  <si>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</si>
  <si>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</si>
  <si>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</si>
  <si>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</si>
  <si>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</si>
  <si>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</si>
  <si>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</si>
  <si>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</si>
  <si>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</si>
  <si>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</si>
  <si>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</si>
  <si>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</si>
  <si>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</si>
  <si>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</si>
  <si>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</si>
  <si>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</si>
  <si>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</si>
  <si>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</si>
  <si>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</si>
  <si>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</si>
  <si>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</si>
  <si>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</si>
  <si>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</si>
  <si>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</si>
  <si>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</si>
  <si>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</si>
  <si>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</si>
  <si>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2019092111</t>
  </si>
  <si>
    <t>Stav. úpravy - rekonstr.budov A a B Domov Horizont</t>
  </si>
  <si>
    <t>01</t>
  </si>
  <si>
    <t>Objekt A</t>
  </si>
  <si>
    <t>D.1.5.a</t>
  </si>
  <si>
    <t>Vedlejší a ostatní náklady</t>
  </si>
  <si>
    <t>001</t>
  </si>
  <si>
    <t>00512-1010.00R</t>
  </si>
  <si>
    <t>Vybudování zařízení staveniště jednoznačný popis prací dle ceníku RTS</t>
  </si>
  <si>
    <t>soubor</t>
  </si>
  <si>
    <t>005 12-1010 Vybudování zařízení staveniště    -    Do této položky patří náklady s případným vypracováním projektové dokumentace zařízení staveniště, zřízením přípojek energií k objektům zařízení staveniště, vybudování případných měřících odběrných míst a zařízení, případná příprava území pro objekty zařízení stavenioště a vlastní vybudování objektů zařízení staveniště</t>
  </si>
  <si>
    <t>00512-1020.00R</t>
  </si>
  <si>
    <t>Provoz zařízení staveniště jednoznačný popis prací dle ceníku RTS</t>
  </si>
  <si>
    <t>005 12-1020 Provoz zařízení staveniště   -   Do této položky patří 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</si>
  <si>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00512-1030.00R</t>
  </si>
  <si>
    <t>Odstranění zařízení staveniště jednoznačný popis prací dle ceníku RTS</t>
  </si>
  <si>
    <t>005 12-1030 Odstranění zařízení staveniště    -    Do této položky patří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</si>
  <si>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</si>
  <si>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</si>
  <si>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Soubor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</si>
  <si>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</si>
  <si>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</si>
  <si>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 xml:space="preserve">Koordinační činnost </t>
  </si>
  <si>
    <t>Koordinace stavebních a technologických dodávek stavby.</t>
  </si>
  <si>
    <t>00524-1010.00R</t>
  </si>
  <si>
    <t>Dokumentace skutečného provedení stavby jednoznačný popis prací dle ceníku RTS</t>
  </si>
  <si>
    <t>005 24-1010 Dokumentace skutečného provedení stavby    -    Do této položky patří náklady na vypracování dokumentace skutečného provedení stavby. Položka zahrnuje i náklady na potřebné zaměření skutečného provedení stavby.</t>
  </si>
  <si>
    <t>00526-1010.00R</t>
  </si>
  <si>
    <t>Pojištění dodavatele a pojištění díla jednoznačný popis prací dle ceníku RTS</t>
  </si>
  <si>
    <t>005 26-1010 Pojištění dodavatele a pojištění díla    -    Do této položky patří náklady spojené s povinným pojištěním dodavatele nebo stavebního díla či jeho části, pokud jej zadavatel požaduje v obchodních podmínkách.</t>
  </si>
  <si>
    <t>030R</t>
  </si>
  <si>
    <t>Provedení veškerých předepsaných zkoušek a revizí včetně dokladů o jejich provedení.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</si>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</sst>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3" sqref="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D.1.5.a</v>
      </c>
      <c r="D2" s="5" t="str">
        <f>Rekapitulace!G2</f>
        <v>Vedlejší a ostatní náklady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70</v>
      </c>
      <c r="B5" s="18"/>
      <c r="C5" s="19" t="s">
        <v>71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68</v>
      </c>
      <c r="B7" s="25"/>
      <c r="C7" s="26" t="s">
        <v>69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 t="s">
        <v>101</v>
      </c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 t="s">
        <v>100</v>
      </c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/>
      <c r="E22" s="63"/>
      <c r="F22" s="64"/>
      <c r="G22" s="59"/>
    </row>
    <row r="23" spans="1:7" ht="15.95" customHeight="1" thickBot="1" x14ac:dyDescent="0.25">
      <c r="A23" s="70" t="s">
        <v>32</v>
      </c>
      <c r="B23" s="71"/>
      <c r="C23" s="72">
        <f>C22+G23</f>
        <v>0</v>
      </c>
      <c r="D23" s="73"/>
      <c r="E23" s="74"/>
      <c r="F23" s="75"/>
      <c r="G23" s="59"/>
    </row>
    <row r="24" spans="1:7" x14ac:dyDescent="0.2">
      <c r="A24" s="76" t="s">
        <v>33</v>
      </c>
      <c r="B24" s="77"/>
      <c r="C24" s="78"/>
      <c r="D24" s="77" t="s">
        <v>34</v>
      </c>
      <c r="E24" s="77"/>
      <c r="F24" s="79" t="s">
        <v>35</v>
      </c>
      <c r="G24" s="80"/>
    </row>
    <row r="25" spans="1:7" x14ac:dyDescent="0.2">
      <c r="A25" s="68" t="s">
        <v>36</v>
      </c>
      <c r="B25" s="69"/>
      <c r="C25" s="81"/>
      <c r="D25" s="69" t="s">
        <v>36</v>
      </c>
      <c r="E25" s="82"/>
      <c r="F25" s="83" t="s">
        <v>36</v>
      </c>
      <c r="G25" s="84"/>
    </row>
    <row r="26" spans="1:7" ht="37.5" customHeight="1" x14ac:dyDescent="0.2">
      <c r="A26" s="68" t="s">
        <v>37</v>
      </c>
      <c r="B26" s="85"/>
      <c r="C26" s="81"/>
      <c r="D26" s="69" t="s">
        <v>37</v>
      </c>
      <c r="E26" s="82"/>
      <c r="F26" s="83" t="s">
        <v>37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38</v>
      </c>
      <c r="B28" s="69"/>
      <c r="C28" s="81"/>
      <c r="D28" s="83" t="s">
        <v>39</v>
      </c>
      <c r="E28" s="81"/>
      <c r="F28" s="87" t="s">
        <v>39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40</v>
      </c>
      <c r="B30" s="91"/>
      <c r="C30" s="92">
        <v>15</v>
      </c>
      <c r="D30" s="91" t="s">
        <v>41</v>
      </c>
      <c r="E30" s="93"/>
      <c r="F30" s="94">
        <f>C23-F32</f>
        <v>0</v>
      </c>
      <c r="G30" s="95"/>
    </row>
    <row r="31" spans="1:7" x14ac:dyDescent="0.2">
      <c r="A31" s="90" t="s">
        <v>42</v>
      </c>
      <c r="B31" s="91"/>
      <c r="C31" s="92">
        <f>SazbaDPH1</f>
        <v>15</v>
      </c>
      <c r="D31" s="91" t="s">
        <v>43</v>
      </c>
      <c r="E31" s="93"/>
      <c r="F31" s="94">
        <f>ROUND(PRODUCT(F30,C31/100),0)</f>
        <v>0</v>
      </c>
      <c r="G31" s="95"/>
    </row>
    <row r="32" spans="1:7" x14ac:dyDescent="0.2">
      <c r="A32" s="90" t="s">
        <v>40</v>
      </c>
      <c r="B32" s="91"/>
      <c r="C32" s="92">
        <v>0</v>
      </c>
      <c r="D32" s="91" t="s">
        <v>43</v>
      </c>
      <c r="E32" s="93"/>
      <c r="F32" s="94">
        <v>0</v>
      </c>
      <c r="G32" s="95"/>
    </row>
    <row r="33" spans="1:8" x14ac:dyDescent="0.2">
      <c r="A33" s="90" t="s">
        <v>42</v>
      </c>
      <c r="B33" s="96"/>
      <c r="C33" s="97">
        <f>SazbaDPH2</f>
        <v>0</v>
      </c>
      <c r="D33" s="91" t="s">
        <v>43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44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45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0" sqref="H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46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47</v>
      </c>
      <c r="H1" s="114" t="s">
        <v>72</v>
      </c>
      <c r="I1" s="115"/>
    </row>
    <row r="2" spans="1:57" ht="13.5" thickBot="1" x14ac:dyDescent="0.25">
      <c r="A2" s="116" t="s">
        <v>48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73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49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50</v>
      </c>
      <c r="C6" s="128"/>
      <c r="D6" s="129"/>
      <c r="E6" s="130" t="s">
        <v>51</v>
      </c>
      <c r="F6" s="131" t="s">
        <v>52</v>
      </c>
      <c r="G6" s="131" t="s">
        <v>53</v>
      </c>
      <c r="H6" s="131" t="s">
        <v>54</v>
      </c>
      <c r="I6" s="132" t="s">
        <v>30</v>
      </c>
    </row>
    <row r="7" spans="1:57" s="37" customFormat="1" ht="13.5" thickBot="1" x14ac:dyDescent="0.25">
      <c r="A7" s="225" t="str">
        <f>Položky!B7</f>
        <v>001</v>
      </c>
      <c r="B7" s="133" t="str">
        <f>Položky!C7</f>
        <v>Vedlejší a ostatní náklady</v>
      </c>
      <c r="C7" s="69"/>
      <c r="D7" s="134"/>
      <c r="E7" s="226">
        <f>Položky!BA24</f>
        <v>0</v>
      </c>
      <c r="F7" s="227">
        <f>Položky!BB24</f>
        <v>0</v>
      </c>
      <c r="G7" s="227">
        <f>Položky!BC24</f>
        <v>0</v>
      </c>
      <c r="H7" s="227">
        <f>Položky!BD24</f>
        <v>0</v>
      </c>
      <c r="I7" s="228">
        <f>Položky!BE24</f>
        <v>0</v>
      </c>
    </row>
    <row r="8" spans="1:57" s="141" customFormat="1" ht="13.5" thickBot="1" x14ac:dyDescent="0.25">
      <c r="A8" s="135"/>
      <c r="B8" s="136" t="s">
        <v>55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125"/>
      <c r="B10" s="125"/>
      <c r="C10" s="125"/>
      <c r="D10" s="125"/>
      <c r="E10" s="125"/>
      <c r="F10" s="125"/>
      <c r="G10" s="142"/>
      <c r="H10" s="125"/>
      <c r="I10" s="125"/>
      <c r="BA10" s="43"/>
      <c r="BB10" s="43"/>
      <c r="BC10" s="43"/>
      <c r="BD10" s="43"/>
      <c r="BE10" s="43"/>
    </row>
    <row r="11" spans="1:57" ht="13.5" thickBot="1" x14ac:dyDescent="0.25">
      <c r="A11" s="82"/>
      <c r="B11" s="82"/>
      <c r="C11" s="82"/>
      <c r="D11" s="82"/>
      <c r="E11" s="82"/>
      <c r="F11" s="82"/>
      <c r="G11" s="82"/>
      <c r="H11" s="82"/>
      <c r="I11" s="82"/>
    </row>
    <row r="12" spans="1:57" x14ac:dyDescent="0.2">
      <c r="A12" s="76"/>
      <c r="B12" s="77"/>
      <c r="C12" s="77"/>
      <c r="D12" s="143"/>
      <c r="E12" s="144"/>
      <c r="F12" s="145"/>
      <c r="G12" s="146"/>
      <c r="H12" s="147"/>
      <c r="I12" s="148"/>
    </row>
    <row r="13" spans="1:57" x14ac:dyDescent="0.2">
      <c r="A13" s="67"/>
      <c r="B13" s="58"/>
      <c r="C13" s="58"/>
      <c r="D13" s="149"/>
      <c r="E13" s="150"/>
      <c r="F13" s="151"/>
      <c r="G13" s="152"/>
      <c r="H13" s="153"/>
      <c r="I13" s="154"/>
      <c r="BA13">
        <v>0</v>
      </c>
    </row>
    <row r="14" spans="1:57" x14ac:dyDescent="0.2">
      <c r="A14" s="67"/>
      <c r="B14" s="58"/>
      <c r="C14" s="58"/>
      <c r="D14" s="149"/>
      <c r="E14" s="150"/>
      <c r="F14" s="151"/>
      <c r="G14" s="152"/>
      <c r="H14" s="153"/>
      <c r="I14" s="154"/>
      <c r="BA14">
        <v>0</v>
      </c>
    </row>
    <row r="15" spans="1:57" x14ac:dyDescent="0.2">
      <c r="A15" s="67"/>
      <c r="B15" s="58"/>
      <c r="C15" s="58"/>
      <c r="D15" s="149"/>
      <c r="E15" s="150"/>
      <c r="F15" s="151"/>
      <c r="G15" s="152"/>
      <c r="H15" s="153"/>
      <c r="I15" s="154"/>
      <c r="BA15">
        <v>0</v>
      </c>
    </row>
    <row r="16" spans="1:57" x14ac:dyDescent="0.2">
      <c r="A16" s="67"/>
      <c r="B16" s="58"/>
      <c r="C16" s="58"/>
      <c r="D16" s="149"/>
      <c r="E16" s="150"/>
      <c r="F16" s="151"/>
      <c r="G16" s="152"/>
      <c r="H16" s="153"/>
      <c r="I16" s="154"/>
      <c r="BA16">
        <v>0</v>
      </c>
    </row>
    <row r="17" spans="1:53" x14ac:dyDescent="0.2">
      <c r="A17" s="67"/>
      <c r="B17" s="58"/>
      <c r="C17" s="58"/>
      <c r="D17" s="149"/>
      <c r="E17" s="150"/>
      <c r="F17" s="151"/>
      <c r="G17" s="152"/>
      <c r="H17" s="153"/>
      <c r="I17" s="154"/>
      <c r="BA17">
        <v>1</v>
      </c>
    </row>
    <row r="18" spans="1:53" x14ac:dyDescent="0.2">
      <c r="A18" s="67"/>
      <c r="B18" s="58"/>
      <c r="C18" s="58"/>
      <c r="D18" s="149"/>
      <c r="E18" s="150"/>
      <c r="F18" s="151"/>
      <c r="G18" s="152"/>
      <c r="H18" s="153"/>
      <c r="I18" s="154"/>
      <c r="BA18">
        <v>1</v>
      </c>
    </row>
    <row r="19" spans="1:53" x14ac:dyDescent="0.2">
      <c r="A19" s="67"/>
      <c r="B19" s="58"/>
      <c r="C19" s="58"/>
      <c r="D19" s="149"/>
      <c r="E19" s="150"/>
      <c r="F19" s="151"/>
      <c r="G19" s="152"/>
      <c r="H19" s="153"/>
      <c r="I19" s="154"/>
      <c r="BA19">
        <v>2</v>
      </c>
    </row>
    <row r="20" spans="1:53" x14ac:dyDescent="0.2">
      <c r="A20" s="67"/>
      <c r="B20" s="58"/>
      <c r="C20" s="58"/>
      <c r="D20" s="149"/>
      <c r="E20" s="150"/>
      <c r="F20" s="151"/>
      <c r="G20" s="152"/>
      <c r="H20" s="153"/>
      <c r="I20" s="154"/>
      <c r="BA20">
        <v>2</v>
      </c>
    </row>
    <row r="21" spans="1:53" ht="13.5" thickBot="1" x14ac:dyDescent="0.25">
      <c r="A21" s="155"/>
      <c r="B21" s="156"/>
      <c r="C21" s="157"/>
      <c r="D21" s="158"/>
      <c r="E21" s="159"/>
      <c r="F21" s="160"/>
      <c r="G21" s="160"/>
      <c r="H21" s="161"/>
      <c r="I21" s="162"/>
    </row>
    <row r="23" spans="1:53" x14ac:dyDescent="0.2">
      <c r="B23" s="141"/>
      <c r="F23" s="163"/>
      <c r="G23" s="164"/>
      <c r="H23" s="164"/>
      <c r="I23" s="165"/>
    </row>
    <row r="24" spans="1:53" x14ac:dyDescent="0.2">
      <c r="F24" s="163"/>
      <c r="G24" s="164"/>
      <c r="H24" s="164"/>
      <c r="I24" s="165"/>
    </row>
    <row r="25" spans="1:53" x14ac:dyDescent="0.2">
      <c r="F25" s="163"/>
      <c r="G25" s="164"/>
      <c r="H25" s="164"/>
      <c r="I25" s="165"/>
    </row>
    <row r="26" spans="1:53" x14ac:dyDescent="0.2">
      <c r="F26" s="163"/>
      <c r="G26" s="164"/>
      <c r="H26" s="164"/>
      <c r="I26" s="165"/>
    </row>
    <row r="27" spans="1:53" x14ac:dyDescent="0.2"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7"/>
  <sheetViews>
    <sheetView showGridLines="0" showZeros="0" zoomScaleNormal="100" workbookViewId="0">
      <selection activeCell="A24" sqref="A24:IV26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19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67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46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56</v>
      </c>
      <c r="F3" s="174" t="str">
        <f>Rekapitulace!H1</f>
        <v>D.1.5.a</v>
      </c>
      <c r="G3" s="175"/>
    </row>
    <row r="4" spans="1:104" ht="13.5" thickBot="1" x14ac:dyDescent="0.25">
      <c r="A4" s="176" t="s">
        <v>48</v>
      </c>
      <c r="B4" s="117"/>
      <c r="C4" s="118" t="str">
        <f>CONCATENATE(cisloobjektu," ",nazevobjektu)</f>
        <v>01 Objekt A</v>
      </c>
      <c r="D4" s="177"/>
      <c r="E4" s="178" t="str">
        <f>Rekapitulace!G2</f>
        <v>Vedlejší a ostatní náklady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57</v>
      </c>
      <c r="B6" s="185" t="s">
        <v>58</v>
      </c>
      <c r="C6" s="185" t="s">
        <v>59</v>
      </c>
      <c r="D6" s="185" t="s">
        <v>60</v>
      </c>
      <c r="E6" s="186" t="s">
        <v>61</v>
      </c>
      <c r="F6" s="185" t="s">
        <v>62</v>
      </c>
      <c r="G6" s="187" t="s">
        <v>63</v>
      </c>
    </row>
    <row r="7" spans="1:104" x14ac:dyDescent="0.2">
      <c r="A7" s="188" t="s">
        <v>64</v>
      </c>
      <c r="B7" s="189" t="s">
        <v>74</v>
      </c>
      <c r="C7" s="190" t="s">
        <v>73</v>
      </c>
      <c r="D7" s="191"/>
      <c r="E7" s="192"/>
      <c r="F7" s="192"/>
      <c r="G7" s="193"/>
      <c r="H7" s="194"/>
      <c r="I7" s="194"/>
      <c r="O7" s="195">
        <v>1</v>
      </c>
    </row>
    <row r="8" spans="1:104" ht="22.5" x14ac:dyDescent="0.2">
      <c r="A8" s="196">
        <v>1</v>
      </c>
      <c r="B8" s="197" t="s">
        <v>75</v>
      </c>
      <c r="C8" s="198" t="s">
        <v>76</v>
      </c>
      <c r="D8" s="199" t="s">
        <v>77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12</v>
      </c>
      <c r="AB8" s="167">
        <v>0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12</v>
      </c>
      <c r="CB8" s="202">
        <v>0</v>
      </c>
      <c r="CZ8" s="167">
        <v>0</v>
      </c>
    </row>
    <row r="9" spans="1:104" ht="45" x14ac:dyDescent="0.2">
      <c r="A9" s="203"/>
      <c r="B9" s="204"/>
      <c r="C9" s="205" t="s">
        <v>78</v>
      </c>
      <c r="D9" s="206"/>
      <c r="E9" s="206"/>
      <c r="F9" s="206"/>
      <c r="G9" s="207"/>
      <c r="L9" s="208" t="s">
        <v>78</v>
      </c>
      <c r="O9" s="195">
        <v>3</v>
      </c>
    </row>
    <row r="10" spans="1:104" ht="22.5" x14ac:dyDescent="0.2">
      <c r="A10" s="196">
        <v>2</v>
      </c>
      <c r="B10" s="197" t="s">
        <v>79</v>
      </c>
      <c r="C10" s="198" t="s">
        <v>80</v>
      </c>
      <c r="D10" s="199" t="s">
        <v>77</v>
      </c>
      <c r="E10" s="200">
        <v>1</v>
      </c>
      <c r="F10" s="200">
        <v>0</v>
      </c>
      <c r="G10" s="201">
        <f>E10*F10</f>
        <v>0</v>
      </c>
      <c r="O10" s="195">
        <v>2</v>
      </c>
      <c r="AA10" s="167">
        <v>12</v>
      </c>
      <c r="AB10" s="167">
        <v>0</v>
      </c>
      <c r="AC10" s="167">
        <v>2</v>
      </c>
      <c r="AZ10" s="167">
        <v>1</v>
      </c>
      <c r="BA10" s="167">
        <f>IF(AZ10=1,G10,0)</f>
        <v>0</v>
      </c>
      <c r="BB10" s="167">
        <f>IF(AZ10=2,G10,0)</f>
        <v>0</v>
      </c>
      <c r="BC10" s="167">
        <f>IF(AZ10=3,G10,0)</f>
        <v>0</v>
      </c>
      <c r="BD10" s="167">
        <f>IF(AZ10=4,G10,0)</f>
        <v>0</v>
      </c>
      <c r="BE10" s="167">
        <f>IF(AZ10=5,G10,0)</f>
        <v>0</v>
      </c>
      <c r="CA10" s="202">
        <v>12</v>
      </c>
      <c r="CB10" s="202">
        <v>0</v>
      </c>
      <c r="CZ10" s="167">
        <v>0</v>
      </c>
    </row>
    <row r="11" spans="1:104" ht="45" x14ac:dyDescent="0.2">
      <c r="A11" s="203"/>
      <c r="B11" s="204"/>
      <c r="C11" s="205" t="s">
        <v>81</v>
      </c>
      <c r="D11" s="206"/>
      <c r="E11" s="206"/>
      <c r="F11" s="206"/>
      <c r="G11" s="207"/>
      <c r="L11" s="208" t="s">
        <v>81</v>
      </c>
      <c r="O11" s="195">
        <v>3</v>
      </c>
    </row>
    <row r="12" spans="1:104" ht="22.5" x14ac:dyDescent="0.2">
      <c r="A12" s="196">
        <v>3</v>
      </c>
      <c r="B12" s="197" t="s">
        <v>82</v>
      </c>
      <c r="C12" s="198" t="s">
        <v>83</v>
      </c>
      <c r="D12" s="199" t="s">
        <v>77</v>
      </c>
      <c r="E12" s="200">
        <v>1</v>
      </c>
      <c r="F12" s="200">
        <v>0</v>
      </c>
      <c r="G12" s="201">
        <f>E12*F12</f>
        <v>0</v>
      </c>
      <c r="O12" s="195">
        <v>2</v>
      </c>
      <c r="AA12" s="167">
        <v>12</v>
      </c>
      <c r="AB12" s="167">
        <v>0</v>
      </c>
      <c r="AC12" s="167">
        <v>3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12</v>
      </c>
      <c r="CB12" s="202">
        <v>0</v>
      </c>
      <c r="CZ12" s="167">
        <v>0</v>
      </c>
    </row>
    <row r="13" spans="1:104" ht="33.75" x14ac:dyDescent="0.2">
      <c r="A13" s="203"/>
      <c r="B13" s="204"/>
      <c r="C13" s="205" t="s">
        <v>84</v>
      </c>
      <c r="D13" s="206"/>
      <c r="E13" s="206"/>
      <c r="F13" s="206"/>
      <c r="G13" s="207"/>
      <c r="L13" s="208" t="s">
        <v>84</v>
      </c>
      <c r="O13" s="195">
        <v>3</v>
      </c>
    </row>
    <row r="14" spans="1:104" x14ac:dyDescent="0.2">
      <c r="A14" s="196">
        <v>4</v>
      </c>
      <c r="B14" s="197" t="s">
        <v>85</v>
      </c>
      <c r="C14" s="198" t="s">
        <v>86</v>
      </c>
      <c r="D14" s="199" t="s">
        <v>87</v>
      </c>
      <c r="E14" s="200">
        <v>1</v>
      </c>
      <c r="F14" s="200">
        <v>0</v>
      </c>
      <c r="G14" s="201">
        <f>E14*F14</f>
        <v>0</v>
      </c>
      <c r="O14" s="195">
        <v>2</v>
      </c>
      <c r="AA14" s="167">
        <v>12</v>
      </c>
      <c r="AB14" s="167">
        <v>0</v>
      </c>
      <c r="AC14" s="167">
        <v>4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12</v>
      </c>
      <c r="CB14" s="202">
        <v>0</v>
      </c>
      <c r="CZ14" s="167">
        <v>0</v>
      </c>
    </row>
    <row r="15" spans="1:104" ht="22.5" x14ac:dyDescent="0.2">
      <c r="A15" s="203"/>
      <c r="B15" s="204"/>
      <c r="C15" s="205" t="s">
        <v>88</v>
      </c>
      <c r="D15" s="206"/>
      <c r="E15" s="206"/>
      <c r="F15" s="206"/>
      <c r="G15" s="207"/>
      <c r="L15" s="208" t="s">
        <v>88</v>
      </c>
      <c r="O15" s="195">
        <v>3</v>
      </c>
    </row>
    <row r="16" spans="1:104" x14ac:dyDescent="0.2">
      <c r="A16" s="196">
        <v>5</v>
      </c>
      <c r="B16" s="197" t="s">
        <v>89</v>
      </c>
      <c r="C16" s="198" t="s">
        <v>90</v>
      </c>
      <c r="D16" s="199" t="s">
        <v>87</v>
      </c>
      <c r="E16" s="200">
        <v>1</v>
      </c>
      <c r="F16" s="200">
        <v>0</v>
      </c>
      <c r="G16" s="201">
        <f>E16*F16</f>
        <v>0</v>
      </c>
      <c r="O16" s="195">
        <v>2</v>
      </c>
      <c r="AA16" s="167">
        <v>12</v>
      </c>
      <c r="AB16" s="167">
        <v>0</v>
      </c>
      <c r="AC16" s="167">
        <v>5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12</v>
      </c>
      <c r="CB16" s="202">
        <v>0</v>
      </c>
      <c r="CZ16" s="167">
        <v>0</v>
      </c>
    </row>
    <row r="17" spans="1:104" x14ac:dyDescent="0.2">
      <c r="A17" s="203"/>
      <c r="B17" s="204"/>
      <c r="C17" s="205" t="s">
        <v>91</v>
      </c>
      <c r="D17" s="206"/>
      <c r="E17" s="206"/>
      <c r="F17" s="206"/>
      <c r="G17" s="207"/>
      <c r="L17" s="208" t="s">
        <v>91</v>
      </c>
      <c r="O17" s="195">
        <v>3</v>
      </c>
    </row>
    <row r="18" spans="1:104" ht="22.5" x14ac:dyDescent="0.2">
      <c r="A18" s="196">
        <v>6</v>
      </c>
      <c r="B18" s="197" t="s">
        <v>92</v>
      </c>
      <c r="C18" s="198" t="s">
        <v>93</v>
      </c>
      <c r="D18" s="199" t="s">
        <v>77</v>
      </c>
      <c r="E18" s="200">
        <v>1</v>
      </c>
      <c r="F18" s="200">
        <v>0</v>
      </c>
      <c r="G18" s="201">
        <f>E18*F18</f>
        <v>0</v>
      </c>
      <c r="O18" s="195">
        <v>2</v>
      </c>
      <c r="AA18" s="167">
        <v>12</v>
      </c>
      <c r="AB18" s="167">
        <v>0</v>
      </c>
      <c r="AC18" s="167">
        <v>6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12</v>
      </c>
      <c r="CB18" s="202">
        <v>0</v>
      </c>
      <c r="CZ18" s="167">
        <v>0</v>
      </c>
    </row>
    <row r="19" spans="1:104" ht="33.75" x14ac:dyDescent="0.2">
      <c r="A19" s="203"/>
      <c r="B19" s="204"/>
      <c r="C19" s="205" t="s">
        <v>94</v>
      </c>
      <c r="D19" s="206"/>
      <c r="E19" s="206"/>
      <c r="F19" s="206"/>
      <c r="G19" s="207"/>
      <c r="L19" s="208" t="s">
        <v>94</v>
      </c>
      <c r="O19" s="195">
        <v>3</v>
      </c>
    </row>
    <row r="20" spans="1:104" ht="22.5" x14ac:dyDescent="0.2">
      <c r="A20" s="196">
        <v>7</v>
      </c>
      <c r="B20" s="197" t="s">
        <v>95</v>
      </c>
      <c r="C20" s="198" t="s">
        <v>96</v>
      </c>
      <c r="D20" s="199" t="s">
        <v>77</v>
      </c>
      <c r="E20" s="200">
        <v>1</v>
      </c>
      <c r="F20" s="200">
        <v>0</v>
      </c>
      <c r="G20" s="201">
        <f>E20*F20</f>
        <v>0</v>
      </c>
      <c r="O20" s="195">
        <v>2</v>
      </c>
      <c r="AA20" s="167">
        <v>12</v>
      </c>
      <c r="AB20" s="167">
        <v>0</v>
      </c>
      <c r="AC20" s="167">
        <v>7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12</v>
      </c>
      <c r="CB20" s="202">
        <v>0</v>
      </c>
      <c r="CZ20" s="167">
        <v>0</v>
      </c>
    </row>
    <row r="21" spans="1:104" ht="33.75" x14ac:dyDescent="0.2">
      <c r="A21" s="203"/>
      <c r="B21" s="204"/>
      <c r="C21" s="205" t="s">
        <v>97</v>
      </c>
      <c r="D21" s="206"/>
      <c r="E21" s="206"/>
      <c r="F21" s="206"/>
      <c r="G21" s="207"/>
      <c r="L21" s="208" t="s">
        <v>97</v>
      </c>
      <c r="O21" s="195">
        <v>3</v>
      </c>
    </row>
    <row r="22" spans="1:104" ht="22.5" x14ac:dyDescent="0.2">
      <c r="A22" s="196">
        <v>8</v>
      </c>
      <c r="B22" s="197" t="s">
        <v>98</v>
      </c>
      <c r="C22" s="198" t="s">
        <v>99</v>
      </c>
      <c r="D22" s="199" t="s">
        <v>77</v>
      </c>
      <c r="E22" s="200">
        <v>1</v>
      </c>
      <c r="F22" s="200">
        <v>0</v>
      </c>
      <c r="G22" s="201">
        <f>E22*F22</f>
        <v>0</v>
      </c>
      <c r="O22" s="195">
        <v>2</v>
      </c>
      <c r="AA22" s="167">
        <v>12</v>
      </c>
      <c r="AB22" s="167">
        <v>0</v>
      </c>
      <c r="AC22" s="167">
        <v>8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12</v>
      </c>
      <c r="CB22" s="202">
        <v>0</v>
      </c>
      <c r="CZ22" s="167">
        <v>0</v>
      </c>
    </row>
    <row r="23" spans="1:104" x14ac:dyDescent="0.2">
      <c r="A23" s="203"/>
      <c r="B23" s="204"/>
      <c r="C23" s="205"/>
      <c r="D23" s="206"/>
      <c r="E23" s="206"/>
      <c r="F23" s="206"/>
      <c r="G23" s="207"/>
      <c r="L23" s="208"/>
      <c r="O23" s="195">
        <v>3</v>
      </c>
    </row>
    <row r="24" spans="1:104" x14ac:dyDescent="0.2">
      <c r="A24" s="209"/>
      <c r="B24" s="210" t="s">
        <v>65</v>
      </c>
      <c r="C24" s="211" t="str">
        <f>CONCATENATE(B7," ",C7)</f>
        <v>001 Vedlejší a ostatní náklady</v>
      </c>
      <c r="D24" s="212"/>
      <c r="E24" s="213"/>
      <c r="F24" s="214"/>
      <c r="G24" s="215">
        <f>SUM(G7:G23)</f>
        <v>0</v>
      </c>
      <c r="O24" s="195">
        <v>4</v>
      </c>
      <c r="BA24" s="216">
        <f>SUM(BA7:BA23)</f>
        <v>0</v>
      </c>
      <c r="BB24" s="216">
        <f>SUM(BB7:BB23)</f>
        <v>0</v>
      </c>
      <c r="BC24" s="216">
        <f>SUM(BC7:BC23)</f>
        <v>0</v>
      </c>
      <c r="BD24" s="216">
        <f>SUM(BD7:BD23)</f>
        <v>0</v>
      </c>
      <c r="BE24" s="216">
        <f>SUM(BE7:BE23)</f>
        <v>0</v>
      </c>
    </row>
    <row r="25" spans="1:104" x14ac:dyDescent="0.2">
      <c r="E25" s="167"/>
    </row>
    <row r="26" spans="1:104" x14ac:dyDescent="0.2">
      <c r="E26" s="167"/>
    </row>
    <row r="27" spans="1:104" x14ac:dyDescent="0.2">
      <c r="E27" s="167"/>
    </row>
    <row r="28" spans="1:104" x14ac:dyDescent="0.2">
      <c r="E28" s="167"/>
    </row>
    <row r="29" spans="1:104" x14ac:dyDescent="0.2">
      <c r="E29" s="167"/>
    </row>
    <row r="30" spans="1:104" x14ac:dyDescent="0.2">
      <c r="E30" s="167"/>
    </row>
    <row r="31" spans="1:104" x14ac:dyDescent="0.2">
      <c r="E31" s="167"/>
    </row>
    <row r="32" spans="1:104" x14ac:dyDescent="0.2">
      <c r="E32" s="167"/>
    </row>
    <row r="33" spans="1:7" x14ac:dyDescent="0.2">
      <c r="E33" s="167"/>
    </row>
    <row r="34" spans="1:7" x14ac:dyDescent="0.2">
      <c r="E34" s="167"/>
    </row>
    <row r="35" spans="1:7" x14ac:dyDescent="0.2">
      <c r="E35" s="167"/>
    </row>
    <row r="36" spans="1:7" x14ac:dyDescent="0.2">
      <c r="E36" s="167"/>
    </row>
    <row r="37" spans="1:7" x14ac:dyDescent="0.2">
      <c r="E37" s="167"/>
    </row>
    <row r="38" spans="1:7" x14ac:dyDescent="0.2">
      <c r="E38" s="167"/>
    </row>
    <row r="39" spans="1:7" x14ac:dyDescent="0.2">
      <c r="E39" s="167"/>
    </row>
    <row r="40" spans="1:7" x14ac:dyDescent="0.2">
      <c r="E40" s="167"/>
    </row>
    <row r="41" spans="1:7" x14ac:dyDescent="0.2">
      <c r="E41" s="167"/>
    </row>
    <row r="42" spans="1:7" x14ac:dyDescent="0.2">
      <c r="E42" s="167"/>
    </row>
    <row r="43" spans="1:7" x14ac:dyDescent="0.2">
      <c r="E43" s="167"/>
    </row>
    <row r="44" spans="1:7" x14ac:dyDescent="0.2">
      <c r="E44" s="167"/>
    </row>
    <row r="45" spans="1:7" x14ac:dyDescent="0.2">
      <c r="E45" s="167"/>
    </row>
    <row r="46" spans="1:7" x14ac:dyDescent="0.2">
      <c r="E46" s="167"/>
    </row>
    <row r="47" spans="1:7" x14ac:dyDescent="0.2">
      <c r="E47" s="167"/>
    </row>
    <row r="48" spans="1:7" x14ac:dyDescent="0.2">
      <c r="A48" s="217"/>
      <c r="B48" s="217"/>
      <c r="C48" s="217"/>
      <c r="D48" s="217"/>
      <c r="E48" s="217"/>
      <c r="F48" s="217"/>
      <c r="G48" s="217"/>
    </row>
    <row r="49" spans="1:7" x14ac:dyDescent="0.2">
      <c r="A49" s="217"/>
      <c r="B49" s="217"/>
      <c r="C49" s="217"/>
      <c r="D49" s="217"/>
      <c r="E49" s="217"/>
      <c r="F49" s="217"/>
      <c r="G49" s="217"/>
    </row>
    <row r="50" spans="1:7" x14ac:dyDescent="0.2">
      <c r="A50" s="217"/>
      <c r="B50" s="217"/>
      <c r="C50" s="217"/>
      <c r="D50" s="217"/>
      <c r="E50" s="217"/>
      <c r="F50" s="217"/>
      <c r="G50" s="217"/>
    </row>
    <row r="51" spans="1:7" x14ac:dyDescent="0.2">
      <c r="A51" s="217"/>
      <c r="B51" s="217"/>
      <c r="C51" s="217"/>
      <c r="D51" s="217"/>
      <c r="E51" s="217"/>
      <c r="F51" s="217"/>
      <c r="G51" s="217"/>
    </row>
    <row r="52" spans="1:7" x14ac:dyDescent="0.2">
      <c r="E52" s="167"/>
    </row>
    <row r="53" spans="1:7" x14ac:dyDescent="0.2">
      <c r="E53" s="167"/>
    </row>
    <row r="54" spans="1:7" x14ac:dyDescent="0.2">
      <c r="E54" s="167"/>
    </row>
    <row r="55" spans="1:7" x14ac:dyDescent="0.2">
      <c r="E55" s="167"/>
    </row>
    <row r="56" spans="1:7" x14ac:dyDescent="0.2">
      <c r="E56" s="167"/>
    </row>
    <row r="57" spans="1:7" x14ac:dyDescent="0.2">
      <c r="E57" s="167"/>
    </row>
    <row r="58" spans="1:7" x14ac:dyDescent="0.2">
      <c r="E58" s="167"/>
    </row>
    <row r="59" spans="1:7" x14ac:dyDescent="0.2">
      <c r="E59" s="167"/>
    </row>
    <row r="60" spans="1:7" x14ac:dyDescent="0.2">
      <c r="E60" s="167"/>
    </row>
    <row r="61" spans="1:7" x14ac:dyDescent="0.2">
      <c r="E61" s="167"/>
    </row>
    <row r="62" spans="1:7" x14ac:dyDescent="0.2">
      <c r="E62" s="167"/>
    </row>
    <row r="63" spans="1:7" x14ac:dyDescent="0.2">
      <c r="E63" s="167"/>
    </row>
    <row r="64" spans="1:7" x14ac:dyDescent="0.2">
      <c r="E64" s="167"/>
    </row>
    <row r="65" spans="5:5" x14ac:dyDescent="0.2">
      <c r="E65" s="167"/>
    </row>
    <row r="66" spans="5:5" x14ac:dyDescent="0.2">
      <c r="E66" s="167"/>
    </row>
    <row r="67" spans="5:5" x14ac:dyDescent="0.2">
      <c r="E67" s="167"/>
    </row>
    <row r="68" spans="5:5" x14ac:dyDescent="0.2">
      <c r="E68" s="167"/>
    </row>
    <row r="69" spans="5:5" x14ac:dyDescent="0.2">
      <c r="E69" s="167"/>
    </row>
    <row r="70" spans="5:5" x14ac:dyDescent="0.2">
      <c r="E70" s="167"/>
    </row>
    <row r="71" spans="5:5" x14ac:dyDescent="0.2">
      <c r="E71" s="167"/>
    </row>
    <row r="72" spans="5:5" x14ac:dyDescent="0.2">
      <c r="E72" s="167"/>
    </row>
    <row r="73" spans="5:5" x14ac:dyDescent="0.2">
      <c r="E73" s="167"/>
    </row>
    <row r="74" spans="5:5" x14ac:dyDescent="0.2">
      <c r="E74" s="167"/>
    </row>
    <row r="75" spans="5:5" x14ac:dyDescent="0.2">
      <c r="E75" s="167"/>
    </row>
    <row r="76" spans="5:5" x14ac:dyDescent="0.2">
      <c r="E76" s="167"/>
    </row>
    <row r="77" spans="5:5" x14ac:dyDescent="0.2">
      <c r="E77" s="167"/>
    </row>
    <row r="78" spans="5:5" x14ac:dyDescent="0.2">
      <c r="E78" s="167"/>
    </row>
    <row r="79" spans="5:5" x14ac:dyDescent="0.2">
      <c r="E79" s="167"/>
    </row>
    <row r="80" spans="5:5" x14ac:dyDescent="0.2">
      <c r="E80" s="167"/>
    </row>
    <row r="81" spans="1:7" x14ac:dyDescent="0.2">
      <c r="E81" s="167"/>
    </row>
    <row r="82" spans="1:7" x14ac:dyDescent="0.2">
      <c r="E82" s="167"/>
    </row>
    <row r="83" spans="1:7" x14ac:dyDescent="0.2">
      <c r="A83" s="218"/>
      <c r="B83" s="218"/>
    </row>
    <row r="84" spans="1:7" x14ac:dyDescent="0.2">
      <c r="A84" s="217"/>
      <c r="B84" s="217"/>
      <c r="C84" s="220"/>
      <c r="D84" s="220"/>
      <c r="E84" s="221"/>
      <c r="F84" s="220"/>
      <c r="G84" s="222"/>
    </row>
    <row r="85" spans="1:7" x14ac:dyDescent="0.2">
      <c r="A85" s="223"/>
      <c r="B85" s="223"/>
      <c r="C85" s="217"/>
      <c r="D85" s="217"/>
      <c r="E85" s="224"/>
      <c r="F85" s="217"/>
      <c r="G85" s="217"/>
    </row>
    <row r="86" spans="1:7" x14ac:dyDescent="0.2">
      <c r="A86" s="217"/>
      <c r="B86" s="217"/>
      <c r="C86" s="217"/>
      <c r="D86" s="217"/>
      <c r="E86" s="224"/>
      <c r="F86" s="217"/>
      <c r="G86" s="217"/>
    </row>
    <row r="87" spans="1:7" x14ac:dyDescent="0.2">
      <c r="A87" s="217"/>
      <c r="B87" s="217"/>
      <c r="C87" s="217"/>
      <c r="D87" s="217"/>
      <c r="E87" s="224"/>
      <c r="F87" s="217"/>
      <c r="G87" s="217"/>
    </row>
    <row r="88" spans="1:7" x14ac:dyDescent="0.2">
      <c r="A88" s="217"/>
      <c r="B88" s="217"/>
      <c r="C88" s="217"/>
      <c r="D88" s="217"/>
      <c r="E88" s="224"/>
      <c r="F88" s="217"/>
      <c r="G88" s="217"/>
    </row>
    <row r="89" spans="1:7" x14ac:dyDescent="0.2">
      <c r="A89" s="217"/>
      <c r="B89" s="217"/>
      <c r="C89" s="217"/>
      <c r="D89" s="217"/>
      <c r="E89" s="224"/>
      <c r="F89" s="217"/>
      <c r="G89" s="217"/>
    </row>
    <row r="90" spans="1:7" x14ac:dyDescent="0.2">
      <c r="A90" s="217"/>
      <c r="B90" s="217"/>
      <c r="C90" s="217"/>
      <c r="D90" s="217"/>
      <c r="E90" s="224"/>
      <c r="F90" s="217"/>
      <c r="G90" s="217"/>
    </row>
    <row r="91" spans="1:7" x14ac:dyDescent="0.2">
      <c r="A91" s="217"/>
      <c r="B91" s="217"/>
      <c r="C91" s="217"/>
      <c r="D91" s="217"/>
      <c r="E91" s="224"/>
      <c r="F91" s="217"/>
      <c r="G91" s="217"/>
    </row>
    <row r="92" spans="1:7" x14ac:dyDescent="0.2">
      <c r="A92" s="217"/>
      <c r="B92" s="217"/>
      <c r="C92" s="217"/>
      <c r="D92" s="217"/>
      <c r="E92" s="224"/>
      <c r="F92" s="217"/>
      <c r="G92" s="217"/>
    </row>
    <row r="93" spans="1:7" x14ac:dyDescent="0.2">
      <c r="A93" s="217"/>
      <c r="B93" s="217"/>
      <c r="C93" s="217"/>
      <c r="D93" s="217"/>
      <c r="E93" s="224"/>
      <c r="F93" s="217"/>
      <c r="G93" s="217"/>
    </row>
    <row r="94" spans="1:7" x14ac:dyDescent="0.2">
      <c r="A94" s="217"/>
      <c r="B94" s="217"/>
      <c r="C94" s="217"/>
      <c r="D94" s="217"/>
      <c r="E94" s="224"/>
      <c r="F94" s="217"/>
      <c r="G94" s="217"/>
    </row>
    <row r="95" spans="1:7" x14ac:dyDescent="0.2">
      <c r="A95" s="217"/>
      <c r="B95" s="217"/>
      <c r="C95" s="217"/>
      <c r="D95" s="217"/>
      <c r="E95" s="224"/>
      <c r="F95" s="217"/>
      <c r="G95" s="217"/>
    </row>
    <row r="96" spans="1:7" x14ac:dyDescent="0.2">
      <c r="A96" s="217"/>
      <c r="B96" s="217"/>
      <c r="C96" s="217"/>
      <c r="D96" s="217"/>
      <c r="E96" s="224"/>
      <c r="F96" s="217"/>
      <c r="G96" s="217"/>
    </row>
    <row r="97" spans="1:7" x14ac:dyDescent="0.2">
      <c r="A97" s="217"/>
      <c r="B97" s="217"/>
      <c r="C97" s="217"/>
      <c r="D97" s="217"/>
      <c r="E97" s="224"/>
      <c r="F97" s="217"/>
      <c r="G97" s="217"/>
    </row>
  </sheetData>
  <mergeCells count="12">
    <mergeCell ref="C17:G17"/>
    <mergeCell ref="C19:G19"/>
    <mergeCell ref="C21:G21"/>
    <mergeCell ref="C23:G23"/>
    <mergeCell ref="A1:G1"/>
    <mergeCell ref="A3:B3"/>
    <mergeCell ref="A4:B4"/>
    <mergeCell ref="E4:G4"/>
    <mergeCell ref="C9:G9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2020-01-15T16:16:44Z</dcterms:created>
  <dcterms:modified xsi:type="dcterms:W3CDTF">2020-01-15T16:18:05Z</dcterms:modified>
</cp:coreProperties>
</file>